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BLO\Documents\CARPETA TRABAJO\CED\CALCULO FIANZAS 2019\"/>
    </mc:Choice>
  </mc:AlternateContent>
  <xr:revisionPtr revIDLastSave="0" documentId="8_{7E419011-1B1F-4EC8-9271-E34A4A614005}" xr6:coauthVersionLast="40" xr6:coauthVersionMax="40" xr10:uidLastSave="{00000000-0000-0000-0000-000000000000}"/>
  <bookViews>
    <workbookView xWindow="0" yWindow="0" windowWidth="17040" windowHeight="7920" activeTab="2"/>
  </bookViews>
  <sheets>
    <sheet name="Nueva construcción" sheetId="1" r:id="rId1"/>
    <sheet name="Demol. Edificio industrial" sheetId="2" r:id="rId2"/>
    <sheet name="Demol. Vivienda" sheetId="3" r:id="rId3"/>
    <sheet name="Demol. Viales" sheetId="4" r:id="rId4"/>
  </sheet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2" l="1"/>
  <c r="D13" i="3"/>
  <c r="D29" i="4"/>
  <c r="D9" i="4"/>
  <c r="D16" i="4" s="1"/>
  <c r="D21" i="4" s="1"/>
  <c r="D27" i="4" s="1"/>
  <c r="G27" i="4" s="1"/>
  <c r="D28" i="3"/>
  <c r="D10" i="3"/>
  <c r="D11" i="3" s="1"/>
  <c r="D29" i="2"/>
  <c r="D10" i="2"/>
  <c r="D11" i="2" s="1"/>
  <c r="C8" i="1"/>
  <c r="C9" i="1" s="1"/>
  <c r="D14" i="3" l="1"/>
  <c r="D15" i="3" s="1"/>
  <c r="D18" i="3" s="1"/>
  <c r="D17" i="3" s="1"/>
  <c r="D14" i="2"/>
  <c r="D15" i="2" s="1"/>
  <c r="D20" i="2" s="1"/>
  <c r="D15" i="4"/>
  <c r="D26" i="3" l="1"/>
  <c r="G26" i="3" s="1"/>
  <c r="D30" i="3" s="1"/>
  <c r="D16" i="2"/>
  <c r="D21" i="2" s="1"/>
  <c r="D27" i="2" s="1"/>
  <c r="G27" i="2" s="1"/>
  <c r="D14" i="4"/>
  <c r="D20" i="4"/>
  <c r="D26" i="2"/>
  <c r="G26" i="2" s="1"/>
  <c r="D19" i="2" l="1"/>
  <c r="D31" i="2"/>
  <c r="D19" i="4"/>
  <c r="D26" i="4"/>
  <c r="G26" i="4" s="1"/>
  <c r="D31" i="4" s="1"/>
</calcChain>
</file>

<file path=xl/sharedStrings.xml><?xml version="1.0" encoding="utf-8"?>
<sst xmlns="http://schemas.openxmlformats.org/spreadsheetml/2006/main" count="109" uniqueCount="49">
  <si>
    <t>FIANZA PARA CONSTRUCCIÓN DE OBRA NUEVA</t>
  </si>
  <si>
    <t>Presupuesto de ejecución material (PEM) de la obra</t>
  </si>
  <si>
    <t>FIANZA MÍNIMA (1% del PEM)</t>
  </si>
  <si>
    <t>FIANZA</t>
  </si>
  <si>
    <t>FIANZA PARA LA DEMOLICIÓN DE UN EDIFICIO INDUSTRIAL</t>
  </si>
  <si>
    <t>Longitud de la nave industrial (A)</t>
  </si>
  <si>
    <t>m</t>
  </si>
  <si>
    <t>Ancho de la nave industrial (B)</t>
  </si>
  <si>
    <t>Altura de la nave industrial (H)</t>
  </si>
  <si>
    <t>Volumen aparente (AxBxH)</t>
  </si>
  <si>
    <t>m³</t>
  </si>
  <si>
    <t>Volumen RCD</t>
  </si>
  <si>
    <t>Nº plantas</t>
  </si>
  <si>
    <t>plantas</t>
  </si>
  <si>
    <t>Volumen RCD entreplanta</t>
  </si>
  <si>
    <t>Volumen total RCD</t>
  </si>
  <si>
    <t xml:space="preserve">          Volumen Hormigón limpio</t>
  </si>
  <si>
    <t xml:space="preserve">          Volumen de RCD mixto</t>
  </si>
  <si>
    <t>Densidad tipo Hormigón limpio (0,5-1,5 Tn/m³)</t>
  </si>
  <si>
    <t>Tn/m³</t>
  </si>
  <si>
    <t>Densidad tipo RCD mixto (0,5-1,5 Tn/m³)</t>
  </si>
  <si>
    <t>Masa total RCD</t>
  </si>
  <si>
    <t>Tn</t>
  </si>
  <si>
    <t xml:space="preserve">          Masa Hormigón limpio</t>
  </si>
  <si>
    <t xml:space="preserve">          Masa RCD mixto</t>
  </si>
  <si>
    <t>Masa (Tn)</t>
  </si>
  <si>
    <t>Canon de la planta de reciclaje (€/Tn)</t>
  </si>
  <si>
    <t>Precio transporte (€/Tn)</t>
  </si>
  <si>
    <t>Importe (€)</t>
  </si>
  <si>
    <t>Hormigón limpio</t>
  </si>
  <si>
    <t>RCD mixto</t>
  </si>
  <si>
    <t>FIANZA MÍNIMA (2% del PEM)</t>
  </si>
  <si>
    <t>FIANZA PARA LA DEMOLICIÓN DE UNA VIVIENDA</t>
  </si>
  <si>
    <t>Longitud en planta (A)</t>
  </si>
  <si>
    <t>Ancho en planta (B)</t>
  </si>
  <si>
    <t>Altura del edificio (H)</t>
  </si>
  <si>
    <t>FIANZA PARA LA DEMOLICIÓN DE VIALES</t>
  </si>
  <si>
    <t>Longitud del vial (A)</t>
  </si>
  <si>
    <t>Ancho del vial (B)</t>
  </si>
  <si>
    <t>Superficie del vial (AxB)</t>
  </si>
  <si>
    <t>m²</t>
  </si>
  <si>
    <t xml:space="preserve">          Volumen Asfalto</t>
  </si>
  <si>
    <t xml:space="preserve">          Volumen Paquete Firme</t>
  </si>
  <si>
    <t>Densidad tipo Asfalto (0,5-1,5 Tn/m³)</t>
  </si>
  <si>
    <t>Densidad tipo Paquete Firme (0,5-1,5 Tn/m³)</t>
  </si>
  <si>
    <t>Asfalto</t>
  </si>
  <si>
    <t>Paquete Firme</t>
  </si>
  <si>
    <t>Volumen RCD forjados plantas</t>
  </si>
  <si>
    <t>Nº entreplantas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</si>
</sst>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€&quot;"/>
    <numFmt numFmtId="165" formatCode="[$-C0A]General"/>
    <numFmt numFmtId="166" formatCode="#,##0.00&quot; &quot;[$€-C0A];[Red]&quot;-&quot;#,##0.00&quot; &quot;[$€-C0A]"/>
  </numFmts>
  <fonts count="5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B9CDE5"/>
        <bgColor rgb="FFB9CDE5"/>
      </patternFill>
    </fill>
    <fill>
      <patternFill patternType="solid">
        <fgColor rgb="FFFFFF00"/>
        <bgColor rgb="FFFFFF00"/>
      </patternFill>
    </fill>
    <fill>
      <patternFill patternType="solid">
        <fgColor rgb="FFC3D69B"/>
        <bgColor rgb="FFC3D69B"/>
      </patternFill>
    </fill>
    <fill>
      <patternFill patternType="solid">
        <fgColor rgb="FFE46C0A"/>
        <bgColor rgb="FFE46C0A"/>
      </patternFill>
    </fill>
    <fill>
      <patternFill patternType="solid">
        <fgColor rgb="FF93CDDD"/>
        <bgColor rgb="FF93CDDD"/>
      </patternFill>
    </fill>
    <fill>
      <patternFill patternType="solid">
        <fgColor rgb="FF00B0F0"/>
        <bgColor rgb="FF00B0F0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28">
    <xf numFmtId="0" fontId="0" fillId="0" borderId="0" xfId="0"/>
    <xf numFmtId="165" fontId="1" fillId="0" borderId="0" xfId="1"/>
    <xf numFmtId="165" fontId="1" fillId="0" borderId="0" xfId="1" applyBorder="1"/>
    <xf numFmtId="165" fontId="1" fillId="0" borderId="3" xfId="1" applyBorder="1"/>
    <xf numFmtId="165" fontId="1" fillId="0" borderId="1" xfId="1" applyBorder="1"/>
    <xf numFmtId="164" fontId="1" fillId="3" borderId="1" xfId="1" applyNumberFormat="1" applyFill="1" applyBorder="1"/>
    <xf numFmtId="165" fontId="1" fillId="4" borderId="1" xfId="1" applyFill="1" applyBorder="1"/>
    <xf numFmtId="164" fontId="1" fillId="4" borderId="1" xfId="1" applyNumberFormat="1" applyFill="1" applyBorder="1"/>
    <xf numFmtId="165" fontId="1" fillId="0" borderId="4" xfId="1" applyBorder="1"/>
    <xf numFmtId="165" fontId="1" fillId="0" borderId="5" xfId="1" applyBorder="1"/>
    <xf numFmtId="165" fontId="4" fillId="5" borderId="1" xfId="1" applyFont="1" applyFill="1" applyBorder="1"/>
    <xf numFmtId="164" fontId="4" fillId="5" borderId="1" xfId="1" applyNumberFormat="1" applyFont="1" applyFill="1" applyBorder="1"/>
    <xf numFmtId="165" fontId="1" fillId="0" borderId="6" xfId="1" applyBorder="1"/>
    <xf numFmtId="165" fontId="4" fillId="2" borderId="1" xfId="1" applyFont="1" applyFill="1" applyBorder="1" applyAlignment="1">
      <alignment horizontal="center"/>
    </xf>
    <xf numFmtId="0" fontId="0" fillId="0" borderId="2" xfId="0" applyFill="1" applyBorder="1"/>
    <xf numFmtId="165" fontId="1" fillId="3" borderId="1" xfId="1" applyFill="1" applyBorder="1"/>
    <xf numFmtId="165" fontId="1" fillId="0" borderId="0" xfId="1" applyFill="1" applyBorder="1"/>
    <xf numFmtId="165" fontId="4" fillId="0" borderId="1" xfId="1" applyFont="1" applyBorder="1"/>
    <xf numFmtId="165" fontId="4" fillId="0" borderId="0" xfId="1" applyFont="1" applyBorder="1"/>
    <xf numFmtId="165" fontId="1" fillId="7" borderId="1" xfId="1" applyFill="1" applyBorder="1"/>
    <xf numFmtId="165" fontId="1" fillId="0" borderId="1" xfId="1" applyBorder="1" applyAlignment="1">
      <alignment horizontal="center" vertical="center" wrapText="1"/>
    </xf>
    <xf numFmtId="165" fontId="1" fillId="0" borderId="1" xfId="1" applyBorder="1" applyAlignment="1">
      <alignment horizontal="center" wrapText="1"/>
    </xf>
    <xf numFmtId="165" fontId="1" fillId="0" borderId="1" xfId="1" applyBorder="1" applyAlignment="1">
      <alignment horizontal="center"/>
    </xf>
    <xf numFmtId="165" fontId="1" fillId="7" borderId="1" xfId="1" applyFill="1" applyBorder="1" applyAlignment="1">
      <alignment horizontal="center"/>
    </xf>
    <xf numFmtId="165" fontId="4" fillId="6" borderId="7" xfId="1" applyFont="1" applyFill="1" applyBorder="1" applyAlignment="1">
      <alignment horizontal="center"/>
    </xf>
    <xf numFmtId="0" fontId="0" fillId="0" borderId="1" xfId="0" applyFill="1" applyBorder="1"/>
    <xf numFmtId="165" fontId="4" fillId="0" borderId="8" xfId="1" applyFont="1" applyBorder="1"/>
    <xf numFmtId="165" fontId="1" fillId="8" borderId="1" xfId="1" applyFill="1" applyBorder="1" applyAlignment="1">
      <alignment horizontal="center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3</xdr:row>
      <xdr:rowOff>180975</xdr:rowOff>
    </xdr:from>
    <xdr:to>
      <xdr:col>4</xdr:col>
      <xdr:colOff>706085</xdr:colOff>
      <xdr:row>7</xdr:row>
      <xdr:rowOff>57150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3BE81B2-C8BF-4B40-822A-1448A2BE8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714375"/>
          <a:ext cx="1429985" cy="638175"/>
        </a:xfrm>
        <a:prstGeom prst="rect">
          <a:avLst/>
        </a:prstGeom>
      </xdr:spPr>
    </xdr:pic>
    <xdr:clientData/>
  </xdr:twoCellAnchor>
  <xdr:oneCellAnchor>
    <xdr:from>
      <xdr:col>5</xdr:col>
      <xdr:colOff>390525</xdr:colOff>
      <xdr:row>1</xdr:row>
      <xdr:rowOff>9525</xdr:rowOff>
    </xdr:from>
    <xdr:ext cx="2892239" cy="2266950"/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id="{5436FD83-C218-418E-897A-7E93189EBDB2}"/>
            </a:ext>
          </a:extLst>
        </xdr:cNvPr>
        <xdr:cNvSpPr/>
      </xdr:nvSpPr>
      <xdr:spPr>
        <a:xfrm>
          <a:off x="6819900" y="180975"/>
          <a:ext cx="2892239" cy="226695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solidFill>
          <a:srgbClr val="FFFFFF"/>
        </a:solidFill>
        <a:ln w="9360">
          <a:solidFill>
            <a:srgbClr val="BCBCBC"/>
          </a:solidFill>
          <a:prstDash val="solid"/>
        </a:ln>
      </xdr:spPr>
      <xdr:txBody>
        <a:bodyPr vert="horz" wrap="square" lIns="90000" tIns="45000" rIns="90000" bIns="45000" anchor="t" compatLnSpc="0">
          <a:noAutofit/>
        </a:bodyPr>
        <a:lstStyle/>
        <a:p>
          <a:pPr lvl="0" algn="l" rtl="1" hangingPunct="0">
            <a:buNone/>
            <a:tabLst/>
          </a:pPr>
          <a:r>
            <a:rPr lang="es-ES" sz="1800" b="1" i="0" u="none" strike="noStrike" kern="1200" spc="0">
              <a:solidFill>
                <a:srgbClr val="000000"/>
              </a:solidFill>
              <a:latin typeface="Calibri" pitchFamily="18"/>
            </a:rPr>
            <a:t>Instrucciones:</a:t>
          </a:r>
        </a:p>
        <a:p>
          <a:pPr lvl="0" algn="l" rtl="1" hangingPunct="0">
            <a:buNone/>
            <a:tabLst/>
          </a:pPr>
          <a:r>
            <a:rPr lang="es-ES" sz="1100" b="0" i="0" u="none" strike="noStrike" kern="1200" spc="0">
              <a:solidFill>
                <a:srgbClr val="000000"/>
              </a:solidFill>
              <a:latin typeface="Calibri" pitchFamily="18"/>
            </a:rPr>
            <a:t>-Introduzca las casillas en amarillo, son los datos de entrada</a:t>
          </a:r>
        </a:p>
        <a:p>
          <a:pPr lvl="0" algn="l" rtl="1" hangingPunct="0">
            <a:buNone/>
            <a:tabLst/>
          </a:pPr>
          <a:r>
            <a:rPr lang="es-ES" sz="1100" b="0" i="0" u="none" strike="noStrike" kern="1200" spc="0">
              <a:solidFill>
                <a:srgbClr val="000000"/>
              </a:solidFill>
              <a:latin typeface="Calibri" pitchFamily="18"/>
            </a:rPr>
            <a:t>- Las casillas en</a:t>
          </a:r>
          <a:r>
            <a:rPr lang="es-ES" sz="1100" b="0" i="0" u="none" strike="noStrike" kern="1200" spc="0" baseline="0">
              <a:solidFill>
                <a:srgbClr val="000000"/>
              </a:solidFill>
              <a:latin typeface="Calibri" pitchFamily="18"/>
            </a:rPr>
            <a:t> azul son datos fijos a incluir.</a:t>
          </a:r>
          <a:endParaRPr lang="es-ES" sz="1100" b="0" i="0" u="none" strike="noStrike" kern="1200" spc="0">
            <a:solidFill>
              <a:srgbClr val="000000"/>
            </a:solidFill>
            <a:latin typeface="Calibri" pitchFamily="18"/>
          </a:endParaRPr>
        </a:p>
        <a:p>
          <a:pPr lvl="0" algn="l" rtl="1" hangingPunct="0">
            <a:buNone/>
            <a:tabLst/>
          </a:pPr>
          <a:r>
            <a:rPr lang="es-ES" sz="1100" b="0" i="0" u="none" strike="noStrike" kern="1200" spc="0">
              <a:solidFill>
                <a:srgbClr val="000000"/>
              </a:solidFill>
              <a:latin typeface="Calibri" pitchFamily="18"/>
            </a:rPr>
            <a:t>-El resto de datos se calcularán atomáticamente</a:t>
          </a:r>
        </a:p>
        <a:p>
          <a:pPr lvl="0" algn="l" rtl="1" hangingPunct="0">
            <a:buNone/>
            <a:tabLst/>
          </a:pPr>
          <a:endParaRPr lang="es-ES" sz="1100" b="0" i="0" u="none" strike="noStrike" kern="1200" spc="0">
            <a:solidFill>
              <a:srgbClr val="000000"/>
            </a:solidFill>
            <a:latin typeface="Calibri" pitchFamily="18"/>
          </a:endParaRPr>
        </a:p>
        <a:p>
          <a:pPr lvl="0" algn="l" rtl="1" hangingPunct="0">
            <a:buNone/>
            <a:tabLst/>
          </a:pPr>
          <a:r>
            <a:rPr lang="es-ES" sz="1100" b="1" i="0" u="none" strike="noStrike" kern="1200" spc="0">
              <a:solidFill>
                <a:srgbClr val="000000"/>
              </a:solidFill>
              <a:latin typeface="Calibri" pitchFamily="18"/>
            </a:rPr>
            <a:t>Normativa:</a:t>
          </a:r>
        </a:p>
        <a:p>
          <a:pPr lvl="0" algn="l" rtl="1" hangingPunct="0">
            <a:buNone/>
            <a:tabLst/>
          </a:pPr>
          <a:r>
            <a:rPr lang="es-ES" sz="1100" b="0" i="0" u="none" strike="noStrike" kern="1200" spc="0">
              <a:solidFill>
                <a:srgbClr val="000000"/>
              </a:solidFill>
              <a:latin typeface="Calibri" pitchFamily="18"/>
            </a:rPr>
            <a:t>-Plan Estatal</a:t>
          </a:r>
          <a:r>
            <a:rPr lang="es-ES" sz="1100" b="0" i="0" u="none" strike="noStrike" kern="1200" spc="0" baseline="0">
              <a:solidFill>
                <a:srgbClr val="000000"/>
              </a:solidFill>
              <a:latin typeface="Calibri" pitchFamily="18"/>
            </a:rPr>
            <a:t> Marco de Gestión de Residuos</a:t>
          </a:r>
        </a:p>
        <a:p>
          <a:pPr lvl="0" algn="l" rtl="1" hangingPunct="0">
            <a:buNone/>
            <a:tabLst/>
          </a:pPr>
          <a:r>
            <a:rPr lang="es-ES" sz="1100" b="0" i="0" u="none" strike="noStrike" kern="1200" spc="0" baseline="0">
              <a:solidFill>
                <a:srgbClr val="000000"/>
              </a:solidFill>
              <a:latin typeface="Calibri" pitchFamily="18"/>
            </a:rPr>
            <a:t>(PEMAR) 2016-2022</a:t>
          </a:r>
          <a:endParaRPr lang="es-ES" sz="1100" b="0" i="0" u="none" strike="noStrike" kern="1200" spc="0">
            <a:solidFill>
              <a:srgbClr val="000000"/>
            </a:solidFill>
            <a:latin typeface="Calibri" pitchFamily="18"/>
          </a:endParaRPr>
        </a:p>
        <a:p>
          <a:pPr lvl="0" algn="l" rtl="1" hangingPunct="0">
            <a:buNone/>
            <a:tabLst/>
          </a:pPr>
          <a:r>
            <a:rPr lang="es-ES" sz="1100" b="0" i="0" u="none" strike="noStrike" kern="1200" spc="0">
              <a:solidFill>
                <a:srgbClr val="000000"/>
              </a:solidFill>
              <a:latin typeface="Calibri" pitchFamily="18"/>
            </a:rPr>
            <a:t>-RD 105_2008</a:t>
          </a:r>
        </a:p>
        <a:p>
          <a:pPr lvl="0" algn="l" rtl="1" hangingPunct="0">
            <a:buNone/>
            <a:tabLst/>
          </a:pPr>
          <a:r>
            <a:rPr lang="es-ES" sz="1100" b="0" i="0" u="none" strike="noStrike" kern="1200" spc="0">
              <a:solidFill>
                <a:srgbClr val="000000"/>
              </a:solidFill>
              <a:latin typeface="Calibri" pitchFamily="18"/>
            </a:rPr>
            <a:t>-Orden</a:t>
          </a:r>
          <a:r>
            <a:rPr lang="es-ES" sz="1100" b="0" i="0" u="none" strike="noStrike" kern="1200" spc="0" baseline="0">
              <a:solidFill>
                <a:srgbClr val="000000"/>
              </a:solidFill>
              <a:latin typeface="Calibri" pitchFamily="18"/>
            </a:rPr>
            <a:t> 2736/2009. Comunidad de Madrid.</a:t>
          </a:r>
          <a:endParaRPr lang="es-ES" sz="1100" b="0" i="0" u="none" strike="noStrike" kern="1200" spc="0">
            <a:solidFill>
              <a:srgbClr val="000000"/>
            </a:solidFill>
            <a:latin typeface="Calibri" pitchFamily="18"/>
          </a:endParaRPr>
        </a:p>
        <a:p>
          <a:pPr lvl="0" algn="l" rtl="1" hangingPunct="0">
            <a:buNone/>
            <a:tabLst/>
          </a:pPr>
          <a:endParaRPr lang="es-ES" sz="1100" b="0" i="0" u="none" strike="noStrike" kern="1200" spc="0">
            <a:solidFill>
              <a:srgbClr val="000000"/>
            </a:solidFill>
            <a:latin typeface="Calibri" pitchFamily="18"/>
          </a:endParaRPr>
        </a:p>
        <a:p>
          <a:pPr lvl="0" algn="l" rtl="1" hangingPunct="0">
            <a:buNone/>
            <a:tabLst/>
          </a:pPr>
          <a:endParaRPr lang="es-ES" sz="1100" b="0" i="0" u="none" strike="noStrike" kern="1200" spc="0">
            <a:solidFill>
              <a:srgbClr val="000000"/>
            </a:solidFill>
            <a:latin typeface="Calibri" pitchFamily="1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590550</xdr:colOff>
      <xdr:row>10</xdr:row>
      <xdr:rowOff>180975</xdr:rowOff>
    </xdr:from>
    <xdr:ext cx="2892239" cy="2266950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755E0B5F-9226-4E0E-9570-F24C724182D4}"/>
            </a:ext>
          </a:extLst>
        </xdr:cNvPr>
        <xdr:cNvSpPr/>
      </xdr:nvSpPr>
      <xdr:spPr>
        <a:xfrm>
          <a:off x="6334125" y="2085975"/>
          <a:ext cx="2892239" cy="226695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solidFill>
          <a:srgbClr val="FFFFFF"/>
        </a:solidFill>
        <a:ln w="9360">
          <a:solidFill>
            <a:srgbClr val="BCBCBC"/>
          </a:solidFill>
          <a:prstDash val="solid"/>
        </a:ln>
      </xdr:spPr>
      <xdr:txBody>
        <a:bodyPr vert="horz" wrap="square" lIns="90000" tIns="45000" rIns="90000" bIns="45000" anchor="t" compatLnSpc="0">
          <a:noAutofit/>
        </a:bodyPr>
        <a:lstStyle/>
        <a:p>
          <a:pPr lvl="0" algn="l" rtl="1" hangingPunct="0">
            <a:buNone/>
            <a:tabLst/>
          </a:pPr>
          <a:r>
            <a:rPr lang="es-ES" sz="1800" b="1" i="0" u="none" strike="noStrike" kern="1200" spc="0">
              <a:solidFill>
                <a:srgbClr val="000000"/>
              </a:solidFill>
              <a:latin typeface="Calibri" pitchFamily="18"/>
            </a:rPr>
            <a:t>Instrucciones:</a:t>
          </a:r>
        </a:p>
        <a:p>
          <a:pPr lvl="0" algn="l" rtl="1" hangingPunct="0">
            <a:buNone/>
            <a:tabLst/>
          </a:pPr>
          <a:r>
            <a:rPr lang="es-ES" sz="1100" b="0" i="0" u="none" strike="noStrike" kern="1200" spc="0">
              <a:solidFill>
                <a:srgbClr val="000000"/>
              </a:solidFill>
              <a:latin typeface="Calibri" pitchFamily="18"/>
            </a:rPr>
            <a:t>-Introduzca las casillas en amarillo, son los datos de entrada</a:t>
          </a:r>
        </a:p>
        <a:p>
          <a:pPr lvl="0" algn="l" rtl="1" hangingPunct="0">
            <a:buNone/>
            <a:tabLst/>
          </a:pPr>
          <a:r>
            <a:rPr lang="es-ES" sz="1100" b="0" i="0" u="none" strike="noStrike" kern="1200" spc="0">
              <a:solidFill>
                <a:srgbClr val="000000"/>
              </a:solidFill>
              <a:latin typeface="Calibri" pitchFamily="18"/>
            </a:rPr>
            <a:t>- Las casillas en</a:t>
          </a:r>
          <a:r>
            <a:rPr lang="es-ES" sz="1100" b="0" i="0" u="none" strike="noStrike" kern="1200" spc="0" baseline="0">
              <a:solidFill>
                <a:srgbClr val="000000"/>
              </a:solidFill>
              <a:latin typeface="Calibri" pitchFamily="18"/>
            </a:rPr>
            <a:t> azul son datos fijos a incluir.</a:t>
          </a:r>
          <a:endParaRPr lang="es-ES" sz="1100" b="0" i="0" u="none" strike="noStrike" kern="1200" spc="0">
            <a:solidFill>
              <a:srgbClr val="000000"/>
            </a:solidFill>
            <a:latin typeface="Calibri" pitchFamily="18"/>
          </a:endParaRPr>
        </a:p>
        <a:p>
          <a:pPr lvl="0" algn="l" rtl="1" hangingPunct="0">
            <a:buNone/>
            <a:tabLst/>
          </a:pPr>
          <a:r>
            <a:rPr lang="es-ES" sz="1100" b="0" i="0" u="none" strike="noStrike" kern="1200" spc="0">
              <a:solidFill>
                <a:srgbClr val="000000"/>
              </a:solidFill>
              <a:latin typeface="Calibri" pitchFamily="18"/>
            </a:rPr>
            <a:t>-El resto de datos se calcularán atomáticamente</a:t>
          </a:r>
        </a:p>
        <a:p>
          <a:pPr lvl="0" algn="l" rtl="1" hangingPunct="0">
            <a:buNone/>
            <a:tabLst/>
          </a:pPr>
          <a:endParaRPr lang="es-ES" sz="1100" b="0" i="0" u="none" strike="noStrike" kern="1200" spc="0">
            <a:solidFill>
              <a:srgbClr val="000000"/>
            </a:solidFill>
            <a:latin typeface="Calibri" pitchFamily="18"/>
          </a:endParaRPr>
        </a:p>
        <a:p>
          <a:pPr lvl="0" algn="l" rtl="1" hangingPunct="0">
            <a:buNone/>
            <a:tabLst/>
          </a:pPr>
          <a:r>
            <a:rPr lang="es-ES" sz="1100" b="1" i="0" u="none" strike="noStrike" kern="1200" spc="0">
              <a:solidFill>
                <a:srgbClr val="000000"/>
              </a:solidFill>
              <a:latin typeface="Calibri" pitchFamily="18"/>
            </a:rPr>
            <a:t>Normativa:</a:t>
          </a:r>
        </a:p>
        <a:p>
          <a:pPr lvl="0" algn="l" rtl="1" hangingPunct="0">
            <a:buNone/>
            <a:tabLst/>
          </a:pPr>
          <a:r>
            <a:rPr lang="es-ES" sz="1100" b="0" i="0" u="none" strike="noStrike" kern="1200" spc="0">
              <a:solidFill>
                <a:srgbClr val="000000"/>
              </a:solidFill>
              <a:latin typeface="Calibri" pitchFamily="18"/>
            </a:rPr>
            <a:t>-Plan Estatal</a:t>
          </a:r>
          <a:r>
            <a:rPr lang="es-ES" sz="1100" b="0" i="0" u="none" strike="noStrike" kern="1200" spc="0" baseline="0">
              <a:solidFill>
                <a:srgbClr val="000000"/>
              </a:solidFill>
              <a:latin typeface="Calibri" pitchFamily="18"/>
            </a:rPr>
            <a:t> Marco de Gestión de Residuos</a:t>
          </a:r>
        </a:p>
        <a:p>
          <a:pPr lvl="0" algn="l" rtl="1" hangingPunct="0">
            <a:buNone/>
            <a:tabLst/>
          </a:pPr>
          <a:r>
            <a:rPr lang="es-ES" sz="1100" b="0" i="0" u="none" strike="noStrike" kern="1200" spc="0" baseline="0">
              <a:solidFill>
                <a:srgbClr val="000000"/>
              </a:solidFill>
              <a:latin typeface="Calibri" pitchFamily="18"/>
            </a:rPr>
            <a:t>(PEMAR) 2016-2022</a:t>
          </a:r>
          <a:endParaRPr lang="es-ES" sz="1100" b="0" i="0" u="none" strike="noStrike" kern="1200" spc="0">
            <a:solidFill>
              <a:srgbClr val="000000"/>
            </a:solidFill>
            <a:latin typeface="Calibri" pitchFamily="18"/>
          </a:endParaRPr>
        </a:p>
        <a:p>
          <a:pPr lvl="0" algn="l" rtl="1" hangingPunct="0">
            <a:buNone/>
            <a:tabLst/>
          </a:pPr>
          <a:r>
            <a:rPr lang="es-ES" sz="1100" b="0" i="0" u="none" strike="noStrike" kern="1200" spc="0">
              <a:solidFill>
                <a:srgbClr val="000000"/>
              </a:solidFill>
              <a:latin typeface="Calibri" pitchFamily="18"/>
            </a:rPr>
            <a:t>-RD 105_2008</a:t>
          </a:r>
        </a:p>
        <a:p>
          <a:pPr lvl="0" algn="l" rtl="1" hangingPunct="0">
            <a:buNone/>
            <a:tabLst/>
          </a:pPr>
          <a:r>
            <a:rPr lang="es-ES" sz="1100" b="0" i="0" u="none" strike="noStrike" kern="1200" spc="0">
              <a:solidFill>
                <a:srgbClr val="000000"/>
              </a:solidFill>
              <a:latin typeface="Calibri" pitchFamily="18"/>
            </a:rPr>
            <a:t>-Orden</a:t>
          </a:r>
          <a:r>
            <a:rPr lang="es-ES" sz="1100" b="0" i="0" u="none" strike="noStrike" kern="1200" spc="0" baseline="0">
              <a:solidFill>
                <a:srgbClr val="000000"/>
              </a:solidFill>
              <a:latin typeface="Calibri" pitchFamily="18"/>
            </a:rPr>
            <a:t> 2736/2009. Comunidad de Madrid.</a:t>
          </a:r>
          <a:endParaRPr lang="es-ES" sz="1100" b="0" i="0" u="none" strike="noStrike" kern="1200" spc="0">
            <a:solidFill>
              <a:srgbClr val="000000"/>
            </a:solidFill>
            <a:latin typeface="Calibri" pitchFamily="18"/>
          </a:endParaRPr>
        </a:p>
        <a:p>
          <a:pPr lvl="0" algn="l" rtl="1" hangingPunct="0">
            <a:buNone/>
            <a:tabLst/>
          </a:pPr>
          <a:endParaRPr lang="es-ES" sz="1100" b="0" i="0" u="none" strike="noStrike" kern="1200" spc="0">
            <a:solidFill>
              <a:srgbClr val="000000"/>
            </a:solidFill>
            <a:latin typeface="Calibri" pitchFamily="18"/>
          </a:endParaRPr>
        </a:p>
        <a:p>
          <a:pPr lvl="0" algn="l" rtl="1" hangingPunct="0">
            <a:buNone/>
            <a:tabLst/>
          </a:pPr>
          <a:endParaRPr lang="es-ES" sz="1100" b="0" i="0" u="none" strike="noStrike" kern="1200" spc="0">
            <a:solidFill>
              <a:srgbClr val="000000"/>
            </a:solidFill>
            <a:latin typeface="Calibri" pitchFamily="18"/>
          </a:endParaRPr>
        </a:p>
      </xdr:txBody>
    </xdr:sp>
    <xdr:clientData/>
  </xdr:oneCellAnchor>
  <xdr:twoCellAnchor editAs="oneCell">
    <xdr:from>
      <xdr:col>4</xdr:col>
      <xdr:colOff>1181100</xdr:colOff>
      <xdr:row>7</xdr:row>
      <xdr:rowOff>76200</xdr:rowOff>
    </xdr:from>
    <xdr:to>
      <xdr:col>5</xdr:col>
      <xdr:colOff>944210</xdr:colOff>
      <xdr:row>10</xdr:row>
      <xdr:rowOff>142875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CC39712-650C-414F-9F7C-DF895A4F3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5" y="1409700"/>
          <a:ext cx="1429985" cy="638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1400175</xdr:colOff>
      <xdr:row>7</xdr:row>
      <xdr:rowOff>0</xdr:rowOff>
    </xdr:from>
    <xdr:to>
      <xdr:col>5</xdr:col>
      <xdr:colOff>1163285</xdr:colOff>
      <xdr:row>10</xdr:row>
      <xdr:rowOff>66675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2CDADD8-2222-4234-BA7C-56E6199C2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0" y="1333500"/>
          <a:ext cx="1429985" cy="638175"/>
        </a:xfrm>
        <a:prstGeom prst="rect">
          <a:avLst/>
        </a:prstGeom>
      </xdr:spPr>
    </xdr:pic>
    <xdr:clientData/>
  </xdr:twoCellAnchor>
  <xdr:oneCellAnchor>
    <xdr:from>
      <xdr:col>4</xdr:col>
      <xdr:colOff>714375</xdr:colOff>
      <xdr:row>10</xdr:row>
      <xdr:rowOff>152400</xdr:rowOff>
    </xdr:from>
    <xdr:ext cx="2892239" cy="2266950"/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id="{B2C9BA2B-DF1D-4AA6-9503-B5C1A95EE176}"/>
            </a:ext>
          </a:extLst>
        </xdr:cNvPr>
        <xdr:cNvSpPr/>
      </xdr:nvSpPr>
      <xdr:spPr>
        <a:xfrm>
          <a:off x="6457950" y="2057400"/>
          <a:ext cx="2892239" cy="226695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solidFill>
          <a:srgbClr val="FFFFFF"/>
        </a:solidFill>
        <a:ln w="9360">
          <a:solidFill>
            <a:srgbClr val="BCBCBC"/>
          </a:solidFill>
          <a:prstDash val="solid"/>
        </a:ln>
      </xdr:spPr>
      <xdr:txBody>
        <a:bodyPr vert="horz" wrap="square" lIns="90000" tIns="45000" rIns="90000" bIns="45000" anchor="t" compatLnSpc="0">
          <a:noAutofit/>
        </a:bodyPr>
        <a:lstStyle/>
        <a:p>
          <a:pPr lvl="0" algn="l" rtl="1" hangingPunct="0">
            <a:buNone/>
            <a:tabLst/>
          </a:pPr>
          <a:r>
            <a:rPr lang="es-ES" sz="1800" b="1" i="0" u="none" strike="noStrike" kern="1200" spc="0">
              <a:solidFill>
                <a:srgbClr val="000000"/>
              </a:solidFill>
              <a:latin typeface="Calibri" pitchFamily="18"/>
            </a:rPr>
            <a:t>Instrucciones:</a:t>
          </a:r>
        </a:p>
        <a:p>
          <a:pPr lvl="0" algn="l" rtl="1" hangingPunct="0">
            <a:buNone/>
            <a:tabLst/>
          </a:pPr>
          <a:r>
            <a:rPr lang="es-ES" sz="1100" b="0" i="0" u="none" strike="noStrike" kern="1200" spc="0">
              <a:solidFill>
                <a:srgbClr val="000000"/>
              </a:solidFill>
              <a:latin typeface="Calibri" pitchFamily="18"/>
            </a:rPr>
            <a:t>-Introduzca las casillas en amarillo, son los datos de entrada</a:t>
          </a:r>
        </a:p>
        <a:p>
          <a:pPr lvl="0" algn="l" rtl="1" hangingPunct="0">
            <a:buNone/>
            <a:tabLst/>
          </a:pPr>
          <a:r>
            <a:rPr lang="es-ES" sz="1100" b="0" i="0" u="none" strike="noStrike" kern="1200" spc="0">
              <a:solidFill>
                <a:srgbClr val="000000"/>
              </a:solidFill>
              <a:latin typeface="Calibri" pitchFamily="18"/>
            </a:rPr>
            <a:t>- Las casillas en</a:t>
          </a:r>
          <a:r>
            <a:rPr lang="es-ES" sz="1100" b="0" i="0" u="none" strike="noStrike" kern="1200" spc="0" baseline="0">
              <a:solidFill>
                <a:srgbClr val="000000"/>
              </a:solidFill>
              <a:latin typeface="Calibri" pitchFamily="18"/>
            </a:rPr>
            <a:t> azul son datos fijos a incluir.</a:t>
          </a:r>
          <a:endParaRPr lang="es-ES" sz="1100" b="0" i="0" u="none" strike="noStrike" kern="1200" spc="0">
            <a:solidFill>
              <a:srgbClr val="000000"/>
            </a:solidFill>
            <a:latin typeface="Calibri" pitchFamily="18"/>
          </a:endParaRPr>
        </a:p>
        <a:p>
          <a:pPr lvl="0" algn="l" rtl="1" hangingPunct="0">
            <a:buNone/>
            <a:tabLst/>
          </a:pPr>
          <a:r>
            <a:rPr lang="es-ES" sz="1100" b="0" i="0" u="none" strike="noStrike" kern="1200" spc="0">
              <a:solidFill>
                <a:srgbClr val="000000"/>
              </a:solidFill>
              <a:latin typeface="Calibri" pitchFamily="18"/>
            </a:rPr>
            <a:t>-El resto de datos se calcularán atomáticamente</a:t>
          </a:r>
        </a:p>
        <a:p>
          <a:pPr lvl="0" algn="l" rtl="1" hangingPunct="0">
            <a:buNone/>
            <a:tabLst/>
          </a:pPr>
          <a:endParaRPr lang="es-ES" sz="1100" b="0" i="0" u="none" strike="noStrike" kern="1200" spc="0">
            <a:solidFill>
              <a:srgbClr val="000000"/>
            </a:solidFill>
            <a:latin typeface="Calibri" pitchFamily="18"/>
          </a:endParaRPr>
        </a:p>
        <a:p>
          <a:pPr lvl="0" algn="l" rtl="1" hangingPunct="0">
            <a:buNone/>
            <a:tabLst/>
          </a:pPr>
          <a:r>
            <a:rPr lang="es-ES" sz="1100" b="1" i="0" u="none" strike="noStrike" kern="1200" spc="0">
              <a:solidFill>
                <a:srgbClr val="000000"/>
              </a:solidFill>
              <a:latin typeface="Calibri" pitchFamily="18"/>
            </a:rPr>
            <a:t>Normativa:</a:t>
          </a:r>
        </a:p>
        <a:p>
          <a:pPr lvl="0" algn="l" rtl="1" hangingPunct="0">
            <a:buNone/>
            <a:tabLst/>
          </a:pPr>
          <a:r>
            <a:rPr lang="es-ES" sz="1100" b="0" i="0" u="none" strike="noStrike" kern="1200" spc="0">
              <a:solidFill>
                <a:srgbClr val="000000"/>
              </a:solidFill>
              <a:latin typeface="Calibri" pitchFamily="18"/>
            </a:rPr>
            <a:t>-Plan Estatal</a:t>
          </a:r>
          <a:r>
            <a:rPr lang="es-ES" sz="1100" b="0" i="0" u="none" strike="noStrike" kern="1200" spc="0" baseline="0">
              <a:solidFill>
                <a:srgbClr val="000000"/>
              </a:solidFill>
              <a:latin typeface="Calibri" pitchFamily="18"/>
            </a:rPr>
            <a:t> Marco de Gestión de Residuos</a:t>
          </a:r>
        </a:p>
        <a:p>
          <a:pPr lvl="0" algn="l" rtl="1" hangingPunct="0">
            <a:buNone/>
            <a:tabLst/>
          </a:pPr>
          <a:r>
            <a:rPr lang="es-ES" sz="1100" b="0" i="0" u="none" strike="noStrike" kern="1200" spc="0" baseline="0">
              <a:solidFill>
                <a:srgbClr val="000000"/>
              </a:solidFill>
              <a:latin typeface="Calibri" pitchFamily="18"/>
            </a:rPr>
            <a:t>(PEMAR) 2016-2022</a:t>
          </a:r>
          <a:endParaRPr lang="es-ES" sz="1100" b="0" i="0" u="none" strike="noStrike" kern="1200" spc="0">
            <a:solidFill>
              <a:srgbClr val="000000"/>
            </a:solidFill>
            <a:latin typeface="Calibri" pitchFamily="18"/>
          </a:endParaRPr>
        </a:p>
        <a:p>
          <a:pPr lvl="0" algn="l" rtl="1" hangingPunct="0">
            <a:buNone/>
            <a:tabLst/>
          </a:pPr>
          <a:r>
            <a:rPr lang="es-ES" sz="1100" b="0" i="0" u="none" strike="noStrike" kern="1200" spc="0">
              <a:solidFill>
                <a:srgbClr val="000000"/>
              </a:solidFill>
              <a:latin typeface="Calibri" pitchFamily="18"/>
            </a:rPr>
            <a:t>-RD 105_2008</a:t>
          </a:r>
        </a:p>
        <a:p>
          <a:pPr lvl="0" algn="l" rtl="1" hangingPunct="0">
            <a:buNone/>
            <a:tabLst/>
          </a:pPr>
          <a:r>
            <a:rPr lang="es-ES" sz="1100" b="0" i="0" u="none" strike="noStrike" kern="1200" spc="0">
              <a:solidFill>
                <a:srgbClr val="000000"/>
              </a:solidFill>
              <a:latin typeface="Calibri" pitchFamily="18"/>
            </a:rPr>
            <a:t>-Orden</a:t>
          </a:r>
          <a:r>
            <a:rPr lang="es-ES" sz="1100" b="0" i="0" u="none" strike="noStrike" kern="1200" spc="0" baseline="0">
              <a:solidFill>
                <a:srgbClr val="000000"/>
              </a:solidFill>
              <a:latin typeface="Calibri" pitchFamily="18"/>
            </a:rPr>
            <a:t> 2736/2009. Comunidad de Madrid.</a:t>
          </a:r>
          <a:endParaRPr lang="es-ES" sz="1100" b="0" i="0" u="none" strike="noStrike" kern="1200" spc="0">
            <a:solidFill>
              <a:srgbClr val="000000"/>
            </a:solidFill>
            <a:latin typeface="Calibri" pitchFamily="18"/>
          </a:endParaRPr>
        </a:p>
        <a:p>
          <a:pPr lvl="0" algn="l" rtl="1" hangingPunct="0">
            <a:buNone/>
            <a:tabLst/>
          </a:pPr>
          <a:endParaRPr lang="es-ES" sz="1100" b="0" i="0" u="none" strike="noStrike" kern="1200" spc="0">
            <a:solidFill>
              <a:srgbClr val="000000"/>
            </a:solidFill>
            <a:latin typeface="Calibri" pitchFamily="18"/>
          </a:endParaRPr>
        </a:p>
        <a:p>
          <a:pPr lvl="0" algn="l" rtl="1" hangingPunct="0">
            <a:buNone/>
            <a:tabLst/>
          </a:pPr>
          <a:endParaRPr lang="es-ES" sz="1100" b="0" i="0" u="none" strike="noStrike" kern="1200" spc="0">
            <a:solidFill>
              <a:srgbClr val="000000"/>
            </a:solidFill>
            <a:latin typeface="Calibri" pitchFamily="18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1314450</xdr:colOff>
      <xdr:row>7</xdr:row>
      <xdr:rowOff>19050</xdr:rowOff>
    </xdr:from>
    <xdr:to>
      <xdr:col>5</xdr:col>
      <xdr:colOff>1077560</xdr:colOff>
      <xdr:row>10</xdr:row>
      <xdr:rowOff>85725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112842F-1EDD-49E2-B801-0A1C0CC2A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1352550"/>
          <a:ext cx="1429985" cy="638175"/>
        </a:xfrm>
        <a:prstGeom prst="rect">
          <a:avLst/>
        </a:prstGeom>
      </xdr:spPr>
    </xdr:pic>
    <xdr:clientData/>
  </xdr:twoCellAnchor>
  <xdr:oneCellAnchor>
    <xdr:from>
      <xdr:col>4</xdr:col>
      <xdr:colOff>723900</xdr:colOff>
      <xdr:row>11</xdr:row>
      <xdr:rowOff>47625</xdr:rowOff>
    </xdr:from>
    <xdr:ext cx="2892239" cy="2266950"/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id="{98FF2F54-AE19-4625-AAA5-527EE115D2E7}"/>
            </a:ext>
          </a:extLst>
        </xdr:cNvPr>
        <xdr:cNvSpPr/>
      </xdr:nvSpPr>
      <xdr:spPr>
        <a:xfrm>
          <a:off x="6467475" y="2143125"/>
          <a:ext cx="2892239" cy="226695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solidFill>
          <a:srgbClr val="FFFFFF"/>
        </a:solidFill>
        <a:ln w="9360">
          <a:solidFill>
            <a:srgbClr val="BCBCBC"/>
          </a:solidFill>
          <a:prstDash val="solid"/>
        </a:ln>
      </xdr:spPr>
      <xdr:txBody>
        <a:bodyPr vert="horz" wrap="square" lIns="90000" tIns="45000" rIns="90000" bIns="45000" anchor="t" compatLnSpc="0">
          <a:noAutofit/>
        </a:bodyPr>
        <a:lstStyle/>
        <a:p>
          <a:pPr lvl="0" algn="l" rtl="1" hangingPunct="0">
            <a:buNone/>
            <a:tabLst/>
          </a:pPr>
          <a:r>
            <a:rPr lang="es-ES" sz="1800" b="1" i="0" u="none" strike="noStrike" kern="1200" spc="0">
              <a:solidFill>
                <a:srgbClr val="000000"/>
              </a:solidFill>
              <a:latin typeface="Calibri" pitchFamily="18"/>
            </a:rPr>
            <a:t>Instrucciones:</a:t>
          </a:r>
        </a:p>
        <a:p>
          <a:pPr lvl="0" algn="l" rtl="1" hangingPunct="0">
            <a:buNone/>
            <a:tabLst/>
          </a:pPr>
          <a:r>
            <a:rPr lang="es-ES" sz="1100" b="0" i="0" u="none" strike="noStrike" kern="1200" spc="0">
              <a:solidFill>
                <a:srgbClr val="000000"/>
              </a:solidFill>
              <a:latin typeface="Calibri" pitchFamily="18"/>
            </a:rPr>
            <a:t>-Introduzca las casillas en amarillo, son los datos de entrada</a:t>
          </a:r>
        </a:p>
        <a:p>
          <a:pPr lvl="0" algn="l" rtl="1" hangingPunct="0">
            <a:buNone/>
            <a:tabLst/>
          </a:pPr>
          <a:r>
            <a:rPr lang="es-ES" sz="1100" b="0" i="0" u="none" strike="noStrike" kern="1200" spc="0">
              <a:solidFill>
                <a:srgbClr val="000000"/>
              </a:solidFill>
              <a:latin typeface="Calibri" pitchFamily="18"/>
            </a:rPr>
            <a:t>- Las casillas en</a:t>
          </a:r>
          <a:r>
            <a:rPr lang="es-ES" sz="1100" b="0" i="0" u="none" strike="noStrike" kern="1200" spc="0" baseline="0">
              <a:solidFill>
                <a:srgbClr val="000000"/>
              </a:solidFill>
              <a:latin typeface="Calibri" pitchFamily="18"/>
            </a:rPr>
            <a:t> azul son datos fijos a incluir.</a:t>
          </a:r>
          <a:endParaRPr lang="es-ES" sz="1100" b="0" i="0" u="none" strike="noStrike" kern="1200" spc="0">
            <a:solidFill>
              <a:srgbClr val="000000"/>
            </a:solidFill>
            <a:latin typeface="Calibri" pitchFamily="18"/>
          </a:endParaRPr>
        </a:p>
        <a:p>
          <a:pPr lvl="0" algn="l" rtl="1" hangingPunct="0">
            <a:buNone/>
            <a:tabLst/>
          </a:pPr>
          <a:r>
            <a:rPr lang="es-ES" sz="1100" b="0" i="0" u="none" strike="noStrike" kern="1200" spc="0">
              <a:solidFill>
                <a:srgbClr val="000000"/>
              </a:solidFill>
              <a:latin typeface="Calibri" pitchFamily="18"/>
            </a:rPr>
            <a:t>-El resto de datos se calcularán atomáticamente</a:t>
          </a:r>
        </a:p>
        <a:p>
          <a:pPr lvl="0" algn="l" rtl="1" hangingPunct="0">
            <a:buNone/>
            <a:tabLst/>
          </a:pPr>
          <a:endParaRPr lang="es-ES" sz="1100" b="0" i="0" u="none" strike="noStrike" kern="1200" spc="0">
            <a:solidFill>
              <a:srgbClr val="000000"/>
            </a:solidFill>
            <a:latin typeface="Calibri" pitchFamily="18"/>
          </a:endParaRPr>
        </a:p>
        <a:p>
          <a:pPr lvl="0" algn="l" rtl="1" hangingPunct="0">
            <a:buNone/>
            <a:tabLst/>
          </a:pPr>
          <a:r>
            <a:rPr lang="es-ES" sz="1100" b="1" i="0" u="none" strike="noStrike" kern="1200" spc="0">
              <a:solidFill>
                <a:srgbClr val="000000"/>
              </a:solidFill>
              <a:latin typeface="Calibri" pitchFamily="18"/>
            </a:rPr>
            <a:t>Normativa:</a:t>
          </a:r>
        </a:p>
        <a:p>
          <a:pPr lvl="0" algn="l" rtl="1" hangingPunct="0">
            <a:buNone/>
            <a:tabLst/>
          </a:pPr>
          <a:r>
            <a:rPr lang="es-ES" sz="1100" b="0" i="0" u="none" strike="noStrike" kern="1200" spc="0">
              <a:solidFill>
                <a:srgbClr val="000000"/>
              </a:solidFill>
              <a:latin typeface="Calibri" pitchFamily="18"/>
            </a:rPr>
            <a:t>-Plan Estatal</a:t>
          </a:r>
          <a:r>
            <a:rPr lang="es-ES" sz="1100" b="0" i="0" u="none" strike="noStrike" kern="1200" spc="0" baseline="0">
              <a:solidFill>
                <a:srgbClr val="000000"/>
              </a:solidFill>
              <a:latin typeface="Calibri" pitchFamily="18"/>
            </a:rPr>
            <a:t> Marco de Gestión de Residuos</a:t>
          </a:r>
        </a:p>
        <a:p>
          <a:pPr lvl="0" algn="l" rtl="1" hangingPunct="0">
            <a:buNone/>
            <a:tabLst/>
          </a:pPr>
          <a:r>
            <a:rPr lang="es-ES" sz="1100" b="0" i="0" u="none" strike="noStrike" kern="1200" spc="0" baseline="0">
              <a:solidFill>
                <a:srgbClr val="000000"/>
              </a:solidFill>
              <a:latin typeface="Calibri" pitchFamily="18"/>
            </a:rPr>
            <a:t>(PEMAR) 2016-2022</a:t>
          </a:r>
          <a:endParaRPr lang="es-ES" sz="1100" b="0" i="0" u="none" strike="noStrike" kern="1200" spc="0">
            <a:solidFill>
              <a:srgbClr val="000000"/>
            </a:solidFill>
            <a:latin typeface="Calibri" pitchFamily="18"/>
          </a:endParaRPr>
        </a:p>
        <a:p>
          <a:pPr lvl="0" algn="l" rtl="1" hangingPunct="0">
            <a:buNone/>
            <a:tabLst/>
          </a:pPr>
          <a:r>
            <a:rPr lang="es-ES" sz="1100" b="0" i="0" u="none" strike="noStrike" kern="1200" spc="0">
              <a:solidFill>
                <a:srgbClr val="000000"/>
              </a:solidFill>
              <a:latin typeface="Calibri" pitchFamily="18"/>
            </a:rPr>
            <a:t>-RD 105_2008</a:t>
          </a:r>
        </a:p>
        <a:p>
          <a:pPr lvl="0" algn="l" rtl="1" hangingPunct="0">
            <a:buNone/>
            <a:tabLst/>
          </a:pPr>
          <a:r>
            <a:rPr lang="es-ES" sz="1100" b="0" i="0" u="none" strike="noStrike" kern="1200" spc="0">
              <a:solidFill>
                <a:srgbClr val="000000"/>
              </a:solidFill>
              <a:latin typeface="Calibri" pitchFamily="18"/>
            </a:rPr>
            <a:t>-Orden</a:t>
          </a:r>
          <a:r>
            <a:rPr lang="es-ES" sz="1100" b="0" i="0" u="none" strike="noStrike" kern="1200" spc="0" baseline="0">
              <a:solidFill>
                <a:srgbClr val="000000"/>
              </a:solidFill>
              <a:latin typeface="Calibri" pitchFamily="18"/>
            </a:rPr>
            <a:t> 2736/2009. Comunidad de Madrid.</a:t>
          </a:r>
          <a:endParaRPr lang="es-ES" sz="1100" b="0" i="0" u="none" strike="noStrike" kern="1200" spc="0">
            <a:solidFill>
              <a:srgbClr val="000000"/>
            </a:solidFill>
            <a:latin typeface="Calibri" pitchFamily="18"/>
          </a:endParaRPr>
        </a:p>
        <a:p>
          <a:pPr lvl="0" algn="l" rtl="1" hangingPunct="0">
            <a:buNone/>
            <a:tabLst/>
          </a:pPr>
          <a:endParaRPr lang="es-ES" sz="1100" b="0" i="0" u="none" strike="noStrike" kern="1200" spc="0">
            <a:solidFill>
              <a:srgbClr val="000000"/>
            </a:solidFill>
            <a:latin typeface="Calibri" pitchFamily="18"/>
          </a:endParaRPr>
        </a:p>
        <a:p>
          <a:pPr lvl="0" algn="l" rtl="1" hangingPunct="0">
            <a:buNone/>
            <a:tabLst/>
          </a:pPr>
          <a:endParaRPr lang="es-ES" sz="1100" b="0" i="0" u="none" strike="noStrike" kern="1200" spc="0">
            <a:solidFill>
              <a:srgbClr val="000000"/>
            </a:solidFill>
            <a:latin typeface="Calibri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FD9"/>
  <sheetViews>
    <sheetView workbookViewId="0">
      <selection activeCell="K13" sqref="K13"/>
    </sheetView>
  </sheetViews>
  <sheetFormatPr baseColWidth="10" defaultRowHeight="14.1" x14ac:dyDescent="0.25"/>
  <cols>
    <col min="1" max="1" width="9.875" style="1" customWidth="1"/>
    <col min="2" max="2" width="44" style="1" customWidth="1"/>
    <col min="3" max="3" width="10.75" style="1" customWidth="1"/>
    <col min="4" max="1024" width="9.875" style="1" customWidth="1"/>
  </cols>
  <sheetData>
    <row r="3" spans="2:5" ht="15" x14ac:dyDescent="0.25">
      <c r="B3" s="13" t="s">
        <v>0</v>
      </c>
      <c r="C3" s="13"/>
      <c r="D3" s="13"/>
      <c r="E3" s="13"/>
    </row>
    <row r="4" spans="2:5" ht="15" x14ac:dyDescent="0.25">
      <c r="B4" s="14"/>
      <c r="C4" s="14"/>
      <c r="D4" s="2"/>
      <c r="E4" s="3"/>
    </row>
    <row r="5" spans="2:5" ht="15" x14ac:dyDescent="0.25">
      <c r="B5" s="14"/>
      <c r="C5" s="14"/>
      <c r="D5" s="2"/>
      <c r="E5" s="3"/>
    </row>
    <row r="6" spans="2:5" ht="15" x14ac:dyDescent="0.25">
      <c r="B6" s="4" t="s">
        <v>1</v>
      </c>
      <c r="C6" s="5">
        <v>0</v>
      </c>
      <c r="D6" s="2"/>
      <c r="E6" s="3"/>
    </row>
    <row r="7" spans="2:5" ht="15" x14ac:dyDescent="0.25">
      <c r="B7" s="14"/>
      <c r="C7" s="14"/>
      <c r="D7" s="2"/>
      <c r="E7" s="3"/>
    </row>
    <row r="8" spans="2:5" ht="15" x14ac:dyDescent="0.25">
      <c r="B8" s="6" t="s">
        <v>2</v>
      </c>
      <c r="C8" s="7">
        <f>0.01*C6</f>
        <v>0</v>
      </c>
      <c r="D8" s="8"/>
      <c r="E8" s="9"/>
    </row>
    <row r="9" spans="2:5" ht="15" x14ac:dyDescent="0.25">
      <c r="B9" s="10" t="s">
        <v>3</v>
      </c>
      <c r="C9" s="11">
        <f>C8</f>
        <v>0</v>
      </c>
      <c r="D9" s="8"/>
      <c r="E9" s="12"/>
    </row>
  </sheetData>
  <mergeCells count="3">
    <mergeCell ref="B3:E3"/>
    <mergeCell ref="B4:C5"/>
    <mergeCell ref="B7:C7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XFD31"/>
  <sheetViews>
    <sheetView workbookViewId="0">
      <selection activeCell="D14" sqref="D14"/>
    </sheetView>
  </sheetViews>
  <sheetFormatPr baseColWidth="10" defaultRowHeight="14.1" x14ac:dyDescent="0.25"/>
  <cols>
    <col min="1" max="2" width="9.875" style="1" customWidth="1"/>
    <col min="3" max="3" width="43.5" style="1" customWidth="1"/>
    <col min="4" max="4" width="12.125" style="1" customWidth="1"/>
    <col min="5" max="5" width="21.875" style="1" customWidth="1"/>
    <col min="6" max="6" width="15.875" style="1" customWidth="1"/>
    <col min="7" max="7" width="11.375" style="1" customWidth="1"/>
    <col min="8" max="8" width="31.375" style="1" customWidth="1"/>
    <col min="9" max="9" width="21.5" style="1" customWidth="1"/>
    <col min="10" max="1024" width="9.875" style="1" customWidth="1"/>
  </cols>
  <sheetData>
    <row r="1" spans="3:7" ht="15" x14ac:dyDescent="0.25"/>
    <row r="2" spans="3:7" ht="15" x14ac:dyDescent="0.25"/>
    <row r="3" spans="3:7" ht="15" x14ac:dyDescent="0.25"/>
    <row r="4" spans="3:7" ht="15" x14ac:dyDescent="0.25"/>
    <row r="5" spans="3:7" ht="15" x14ac:dyDescent="0.25"/>
    <row r="6" spans="3:7" ht="15" x14ac:dyDescent="0.25">
      <c r="C6" s="24" t="s">
        <v>4</v>
      </c>
      <c r="D6" s="24"/>
      <c r="E6" s="24"/>
      <c r="F6" s="24"/>
      <c r="G6" s="24"/>
    </row>
    <row r="7" spans="3:7" ht="15" x14ac:dyDescent="0.25">
      <c r="C7" s="4" t="s">
        <v>5</v>
      </c>
      <c r="D7" s="15">
        <v>0</v>
      </c>
      <c r="E7" s="2" t="s">
        <v>6</v>
      </c>
      <c r="F7" s="2"/>
      <c r="G7" s="3"/>
    </row>
    <row r="8" spans="3:7" ht="15" x14ac:dyDescent="0.25">
      <c r="C8" s="4" t="s">
        <v>7</v>
      </c>
      <c r="D8" s="15">
        <v>0</v>
      </c>
      <c r="E8" s="2" t="s">
        <v>6</v>
      </c>
      <c r="F8" s="2"/>
      <c r="G8" s="3"/>
    </row>
    <row r="9" spans="3:7" ht="15" x14ac:dyDescent="0.25">
      <c r="C9" s="4" t="s">
        <v>8</v>
      </c>
      <c r="D9" s="15">
        <v>0</v>
      </c>
      <c r="E9" s="2" t="s">
        <v>6</v>
      </c>
      <c r="F9" s="2"/>
      <c r="G9" s="3"/>
    </row>
    <row r="10" spans="3:7" ht="15" x14ac:dyDescent="0.25">
      <c r="C10" s="4" t="s">
        <v>9</v>
      </c>
      <c r="D10" s="4">
        <f>D7*D8*D9</f>
        <v>0</v>
      </c>
      <c r="E10" s="2" t="s">
        <v>10</v>
      </c>
      <c r="F10" s="2"/>
      <c r="G10" s="3"/>
    </row>
    <row r="11" spans="3:7" ht="15" x14ac:dyDescent="0.25">
      <c r="C11" s="4" t="s">
        <v>11</v>
      </c>
      <c r="D11" s="4">
        <f>D10*0.2</f>
        <v>0</v>
      </c>
      <c r="E11" s="2" t="s">
        <v>10</v>
      </c>
      <c r="F11" s="2"/>
      <c r="G11" s="3"/>
    </row>
    <row r="12" spans="3:7" ht="15" x14ac:dyDescent="0.25">
      <c r="C12" s="4" t="s">
        <v>48</v>
      </c>
      <c r="D12" s="15">
        <v>0</v>
      </c>
      <c r="E12" s="16" t="s">
        <v>13</v>
      </c>
      <c r="F12" s="2"/>
      <c r="G12" s="3"/>
    </row>
    <row r="13" spans="3:7" ht="15" x14ac:dyDescent="0.25">
      <c r="C13" s="4" t="s">
        <v>14</v>
      </c>
      <c r="D13" s="4">
        <f>IF(D12=0,0,(D7*D8)*0.2*(D12))</f>
        <v>0</v>
      </c>
      <c r="E13" s="2" t="s">
        <v>10</v>
      </c>
      <c r="F13" s="2"/>
      <c r="G13" s="3"/>
    </row>
    <row r="14" spans="3:7" ht="15" x14ac:dyDescent="0.25">
      <c r="C14" s="17" t="s">
        <v>15</v>
      </c>
      <c r="D14" s="17">
        <f>SUM(D11+D13)</f>
        <v>0</v>
      </c>
      <c r="E14" s="18" t="s">
        <v>10</v>
      </c>
      <c r="F14" s="2"/>
      <c r="G14" s="3"/>
    </row>
    <row r="15" spans="3:7" ht="15" x14ac:dyDescent="0.25">
      <c r="C15" s="4" t="s">
        <v>16</v>
      </c>
      <c r="D15" s="4">
        <f>0.4*D14</f>
        <v>0</v>
      </c>
      <c r="E15" s="2" t="s">
        <v>10</v>
      </c>
      <c r="F15" s="2"/>
      <c r="G15" s="3"/>
    </row>
    <row r="16" spans="3:7" ht="15" x14ac:dyDescent="0.25">
      <c r="C16" s="4" t="s">
        <v>17</v>
      </c>
      <c r="D16" s="4">
        <f>0.6*D14</f>
        <v>0</v>
      </c>
      <c r="E16" s="2" t="s">
        <v>10</v>
      </c>
      <c r="F16" s="2"/>
      <c r="G16" s="3"/>
    </row>
    <row r="17" spans="3:7" ht="15" x14ac:dyDescent="0.25">
      <c r="C17" s="4" t="s">
        <v>18</v>
      </c>
      <c r="D17" s="19">
        <v>1.5</v>
      </c>
      <c r="E17" s="2" t="s">
        <v>19</v>
      </c>
      <c r="F17" s="2"/>
      <c r="G17" s="3"/>
    </row>
    <row r="18" spans="3:7" ht="15" x14ac:dyDescent="0.25">
      <c r="C18" s="4" t="s">
        <v>20</v>
      </c>
      <c r="D18" s="19">
        <v>1.5</v>
      </c>
      <c r="E18" s="2" t="s">
        <v>19</v>
      </c>
      <c r="F18" s="2"/>
      <c r="G18" s="3"/>
    </row>
    <row r="19" spans="3:7" ht="15" x14ac:dyDescent="0.25">
      <c r="C19" s="17" t="s">
        <v>21</v>
      </c>
      <c r="D19" s="17">
        <f>SUM(D20:D21)</f>
        <v>0</v>
      </c>
      <c r="E19" s="18" t="s">
        <v>22</v>
      </c>
      <c r="F19" s="2"/>
      <c r="G19" s="3"/>
    </row>
    <row r="20" spans="3:7" ht="15" x14ac:dyDescent="0.25">
      <c r="C20" s="4" t="s">
        <v>23</v>
      </c>
      <c r="D20" s="4">
        <f>D15*D17</f>
        <v>0</v>
      </c>
      <c r="E20" s="2" t="s">
        <v>22</v>
      </c>
      <c r="F20" s="2"/>
      <c r="G20" s="3"/>
    </row>
    <row r="21" spans="3:7" ht="15" x14ac:dyDescent="0.25">
      <c r="C21" s="4" t="s">
        <v>24</v>
      </c>
      <c r="D21" s="4">
        <f>D16*D18</f>
        <v>0</v>
      </c>
      <c r="E21" s="2" t="s">
        <v>22</v>
      </c>
      <c r="F21" s="2"/>
      <c r="G21" s="3"/>
    </row>
    <row r="22" spans="3:7" ht="15" x14ac:dyDescent="0.25">
      <c r="C22" s="4"/>
      <c r="D22" s="4"/>
      <c r="E22" s="2"/>
      <c r="F22" s="2"/>
      <c r="G22" s="3"/>
    </row>
    <row r="23" spans="3:7" ht="15" x14ac:dyDescent="0.25">
      <c r="C23" s="4" t="s">
        <v>1</v>
      </c>
      <c r="D23" s="5">
        <v>0</v>
      </c>
      <c r="E23" s="2"/>
      <c r="F23" s="2"/>
      <c r="G23" s="3"/>
    </row>
    <row r="24" spans="3:7" ht="15" x14ac:dyDescent="0.25">
      <c r="C24" s="4"/>
      <c r="D24" s="4"/>
      <c r="E24" s="2"/>
      <c r="F24" s="2"/>
      <c r="G24" s="3"/>
    </row>
    <row r="25" spans="3:7" ht="30" x14ac:dyDescent="0.25">
      <c r="C25" s="4"/>
      <c r="D25" s="20" t="s">
        <v>25</v>
      </c>
      <c r="E25" s="21" t="s">
        <v>26</v>
      </c>
      <c r="F25" s="21" t="s">
        <v>27</v>
      </c>
      <c r="G25" s="21" t="s">
        <v>28</v>
      </c>
    </row>
    <row r="26" spans="3:7" ht="15" x14ac:dyDescent="0.25">
      <c r="C26" s="4" t="s">
        <v>29</v>
      </c>
      <c r="D26" s="22">
        <f>D20</f>
        <v>0</v>
      </c>
      <c r="E26" s="23">
        <v>2</v>
      </c>
      <c r="F26" s="27">
        <v>0</v>
      </c>
      <c r="G26" s="22">
        <f>D26*(E26+F26)</f>
        <v>0</v>
      </c>
    </row>
    <row r="27" spans="3:7" ht="15" x14ac:dyDescent="0.25">
      <c r="C27" s="4" t="s">
        <v>30</v>
      </c>
      <c r="D27" s="22">
        <f>D21</f>
        <v>0</v>
      </c>
      <c r="E27" s="23">
        <v>6.5</v>
      </c>
      <c r="F27" s="27">
        <v>0</v>
      </c>
      <c r="G27" s="22">
        <f>D27*(E27+F27)</f>
        <v>0</v>
      </c>
    </row>
    <row r="28" spans="3:7" ht="15" x14ac:dyDescent="0.25">
      <c r="C28" s="4"/>
      <c r="D28" s="4"/>
      <c r="E28" s="25"/>
      <c r="F28" s="25"/>
      <c r="G28" s="25"/>
    </row>
    <row r="29" spans="3:7" ht="15" x14ac:dyDescent="0.25">
      <c r="C29" s="6" t="s">
        <v>31</v>
      </c>
      <c r="D29" s="7">
        <f>0.02*D23</f>
        <v>0</v>
      </c>
      <c r="E29" s="25"/>
      <c r="F29" s="25"/>
      <c r="G29" s="25"/>
    </row>
    <row r="30" spans="3:7" ht="15" x14ac:dyDescent="0.25">
      <c r="C30" s="4"/>
      <c r="D30" s="4"/>
      <c r="E30" s="25"/>
      <c r="F30" s="25"/>
      <c r="G30" s="25"/>
    </row>
    <row r="31" spans="3:7" ht="15" x14ac:dyDescent="0.25">
      <c r="C31" s="10" t="s">
        <v>3</v>
      </c>
      <c r="D31" s="11">
        <f>IF(D29&lt;(G26+G27),(G26+G27),D29)</f>
        <v>0</v>
      </c>
      <c r="E31" s="25"/>
      <c r="F31" s="25"/>
      <c r="G31" s="25"/>
    </row>
  </sheetData>
  <mergeCells count="2">
    <mergeCell ref="C6:G6"/>
    <mergeCell ref="E28:G31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XFD30"/>
  <sheetViews>
    <sheetView tabSelected="1" workbookViewId="0">
      <selection activeCell="D13" sqref="D13"/>
    </sheetView>
  </sheetViews>
  <sheetFormatPr baseColWidth="10" defaultRowHeight="14.1" x14ac:dyDescent="0.25"/>
  <cols>
    <col min="1" max="2" width="9.875" style="1" customWidth="1"/>
    <col min="3" max="3" width="43.5" style="1" customWidth="1"/>
    <col min="4" max="4" width="12.125" style="1" customWidth="1"/>
    <col min="5" max="5" width="21.875" style="1" customWidth="1"/>
    <col min="6" max="6" width="15.875" style="1" customWidth="1"/>
    <col min="7" max="7" width="11.375" style="1" customWidth="1"/>
    <col min="8" max="8" width="31.375" style="1" customWidth="1"/>
    <col min="9" max="9" width="21.5" style="1" customWidth="1"/>
    <col min="10" max="1024" width="9.875" style="1" customWidth="1"/>
  </cols>
  <sheetData>
    <row r="1" spans="3:7" ht="15" x14ac:dyDescent="0.25"/>
    <row r="2" spans="3:7" ht="15" x14ac:dyDescent="0.25"/>
    <row r="3" spans="3:7" ht="15" x14ac:dyDescent="0.25"/>
    <row r="4" spans="3:7" ht="15" x14ac:dyDescent="0.25"/>
    <row r="5" spans="3:7" ht="15" x14ac:dyDescent="0.25"/>
    <row r="6" spans="3:7" ht="15" x14ac:dyDescent="0.25">
      <c r="C6" s="24" t="s">
        <v>32</v>
      </c>
      <c r="D6" s="24"/>
      <c r="E6" s="24"/>
      <c r="F6" s="24"/>
      <c r="G6" s="24"/>
    </row>
    <row r="7" spans="3:7" ht="15" x14ac:dyDescent="0.25">
      <c r="C7" s="4" t="s">
        <v>33</v>
      </c>
      <c r="D7" s="15">
        <v>0</v>
      </c>
      <c r="E7" s="2" t="s">
        <v>6</v>
      </c>
      <c r="F7" s="2"/>
      <c r="G7" s="3"/>
    </row>
    <row r="8" spans="3:7" ht="15" x14ac:dyDescent="0.25">
      <c r="C8" s="4" t="s">
        <v>34</v>
      </c>
      <c r="D8" s="15">
        <v>0</v>
      </c>
      <c r="E8" s="2" t="s">
        <v>6</v>
      </c>
      <c r="F8" s="2"/>
      <c r="G8" s="3"/>
    </row>
    <row r="9" spans="3:7" ht="15" x14ac:dyDescent="0.25">
      <c r="C9" s="4" t="s">
        <v>35</v>
      </c>
      <c r="D9" s="15">
        <v>0</v>
      </c>
      <c r="E9" s="2" t="s">
        <v>6</v>
      </c>
      <c r="F9" s="2"/>
      <c r="G9" s="3"/>
    </row>
    <row r="10" spans="3:7" ht="15" x14ac:dyDescent="0.25">
      <c r="C10" s="4" t="s">
        <v>9</v>
      </c>
      <c r="D10" s="4">
        <f>D7*D8*D9</f>
        <v>0</v>
      </c>
      <c r="E10" s="2" t="s">
        <v>10</v>
      </c>
      <c r="F10" s="2"/>
      <c r="G10" s="3"/>
    </row>
    <row r="11" spans="3:7" ht="15" x14ac:dyDescent="0.25">
      <c r="C11" s="4" t="s">
        <v>11</v>
      </c>
      <c r="D11" s="4">
        <f>D10*0.2</f>
        <v>0</v>
      </c>
      <c r="E11" s="2" t="s">
        <v>10</v>
      </c>
      <c r="F11" s="2"/>
      <c r="G11" s="3"/>
    </row>
    <row r="12" spans="3:7" ht="15" x14ac:dyDescent="0.25">
      <c r="C12" s="4" t="s">
        <v>12</v>
      </c>
      <c r="D12" s="15">
        <v>0</v>
      </c>
      <c r="E12" s="16" t="s">
        <v>13</v>
      </c>
      <c r="F12" s="2"/>
      <c r="G12" s="3"/>
    </row>
    <row r="13" spans="3:7" ht="15" x14ac:dyDescent="0.25">
      <c r="C13" s="4" t="s">
        <v>47</v>
      </c>
      <c r="D13" s="4">
        <f>IF(D12=0,0,(D7*D8)*0.2*(D12+2))</f>
        <v>0</v>
      </c>
      <c r="E13" s="2" t="s">
        <v>10</v>
      </c>
      <c r="F13" s="2"/>
      <c r="G13" s="3"/>
    </row>
    <row r="14" spans="3:7" ht="15" x14ac:dyDescent="0.25">
      <c r="C14" s="17" t="s">
        <v>15</v>
      </c>
      <c r="D14" s="17">
        <f>SUM(D11+D13)</f>
        <v>0</v>
      </c>
      <c r="E14" s="18" t="s">
        <v>10</v>
      </c>
      <c r="F14" s="2"/>
      <c r="G14" s="3"/>
    </row>
    <row r="15" spans="3:7" ht="15" x14ac:dyDescent="0.25">
      <c r="C15" s="4" t="s">
        <v>17</v>
      </c>
      <c r="D15" s="4">
        <f>D14</f>
        <v>0</v>
      </c>
      <c r="E15" s="2" t="s">
        <v>10</v>
      </c>
      <c r="F15" s="2"/>
      <c r="G15" s="3"/>
    </row>
    <row r="16" spans="3:7" ht="15" x14ac:dyDescent="0.25">
      <c r="C16" s="4" t="s">
        <v>20</v>
      </c>
      <c r="D16" s="19">
        <v>1.5</v>
      </c>
      <c r="E16" s="2" t="s">
        <v>19</v>
      </c>
      <c r="F16" s="2"/>
      <c r="G16" s="3"/>
    </row>
    <row r="17" spans="3:7" ht="15" x14ac:dyDescent="0.25">
      <c r="C17" s="17" t="s">
        <v>21</v>
      </c>
      <c r="D17" s="17">
        <f>D18</f>
        <v>0</v>
      </c>
      <c r="E17" s="18" t="s">
        <v>22</v>
      </c>
      <c r="F17" s="2"/>
      <c r="G17" s="3"/>
    </row>
    <row r="18" spans="3:7" ht="15" x14ac:dyDescent="0.25">
      <c r="C18" s="4" t="s">
        <v>24</v>
      </c>
      <c r="D18" s="4">
        <f>D15*D16</f>
        <v>0</v>
      </c>
      <c r="E18" s="2" t="s">
        <v>22</v>
      </c>
      <c r="F18" s="2"/>
      <c r="G18" s="3"/>
    </row>
    <row r="19" spans="3:7" ht="15" x14ac:dyDescent="0.25">
      <c r="C19" s="25"/>
      <c r="D19" s="25"/>
      <c r="E19" s="2"/>
      <c r="F19" s="2"/>
      <c r="G19" s="3"/>
    </row>
    <row r="20" spans="3:7" ht="15" x14ac:dyDescent="0.25">
      <c r="C20" s="25"/>
      <c r="D20" s="25"/>
      <c r="E20" s="2"/>
      <c r="F20" s="2"/>
      <c r="G20" s="3"/>
    </row>
    <row r="21" spans="3:7" ht="15" x14ac:dyDescent="0.25">
      <c r="C21" s="25"/>
      <c r="D21" s="25"/>
      <c r="E21" s="2"/>
      <c r="F21" s="2"/>
      <c r="G21" s="3"/>
    </row>
    <row r="22" spans="3:7" ht="15" x14ac:dyDescent="0.25">
      <c r="C22" s="25"/>
      <c r="D22" s="25"/>
      <c r="E22" s="2"/>
      <c r="F22" s="2"/>
      <c r="G22" s="3"/>
    </row>
    <row r="23" spans="3:7" ht="15" x14ac:dyDescent="0.25">
      <c r="C23" s="4" t="s">
        <v>1</v>
      </c>
      <c r="D23" s="5">
        <v>0</v>
      </c>
      <c r="E23" s="2"/>
      <c r="F23" s="2"/>
      <c r="G23" s="3"/>
    </row>
    <row r="24" spans="3:7" ht="15" x14ac:dyDescent="0.25">
      <c r="C24" s="4"/>
      <c r="D24" s="4"/>
      <c r="E24" s="2"/>
      <c r="F24" s="2"/>
      <c r="G24" s="3"/>
    </row>
    <row r="25" spans="3:7" ht="30" x14ac:dyDescent="0.25">
      <c r="C25" s="4"/>
      <c r="D25" s="20" t="s">
        <v>25</v>
      </c>
      <c r="E25" s="21" t="s">
        <v>26</v>
      </c>
      <c r="F25" s="21" t="s">
        <v>27</v>
      </c>
      <c r="G25" s="21" t="s">
        <v>28</v>
      </c>
    </row>
    <row r="26" spans="3:7" ht="15" x14ac:dyDescent="0.25">
      <c r="C26" s="4" t="s">
        <v>30</v>
      </c>
      <c r="D26" s="22">
        <f>D18</f>
        <v>0</v>
      </c>
      <c r="E26" s="23">
        <v>6.5</v>
      </c>
      <c r="F26" s="27">
        <v>0</v>
      </c>
      <c r="G26" s="22">
        <f>D26*(E26+F26)</f>
        <v>0</v>
      </c>
    </row>
    <row r="27" spans="3:7" ht="15" x14ac:dyDescent="0.25">
      <c r="C27" s="4"/>
      <c r="D27" s="4"/>
      <c r="E27" s="25"/>
      <c r="F27" s="25"/>
      <c r="G27" s="25"/>
    </row>
    <row r="28" spans="3:7" ht="15" x14ac:dyDescent="0.25">
      <c r="C28" s="6" t="s">
        <v>31</v>
      </c>
      <c r="D28" s="7">
        <f>0.02*D23</f>
        <v>0</v>
      </c>
      <c r="E28" s="25"/>
      <c r="F28" s="25"/>
      <c r="G28" s="25"/>
    </row>
    <row r="29" spans="3:7" ht="15" x14ac:dyDescent="0.25">
      <c r="C29" s="4"/>
      <c r="D29" s="4"/>
      <c r="E29" s="25"/>
      <c r="F29" s="25"/>
      <c r="G29" s="25"/>
    </row>
    <row r="30" spans="3:7" ht="15" x14ac:dyDescent="0.25">
      <c r="C30" s="10" t="s">
        <v>3</v>
      </c>
      <c r="D30" s="11">
        <f>IF(D28&lt;G26,G26,D28)</f>
        <v>0</v>
      </c>
      <c r="E30" s="25"/>
      <c r="F30" s="25"/>
      <c r="G30" s="25"/>
    </row>
  </sheetData>
  <mergeCells count="3">
    <mergeCell ref="C6:G6"/>
    <mergeCell ref="C19:D22"/>
    <mergeCell ref="E27:G30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XFD31"/>
  <sheetViews>
    <sheetView workbookViewId="0">
      <selection activeCell="H19" sqref="H19"/>
    </sheetView>
  </sheetViews>
  <sheetFormatPr baseColWidth="10" defaultRowHeight="14.1" x14ac:dyDescent="0.25"/>
  <cols>
    <col min="1" max="2" width="9.875" style="1" customWidth="1"/>
    <col min="3" max="3" width="43.5" style="1" customWidth="1"/>
    <col min="4" max="4" width="12.125" style="1" customWidth="1"/>
    <col min="5" max="5" width="21.875" style="1" customWidth="1"/>
    <col min="6" max="6" width="15.875" style="1" customWidth="1"/>
    <col min="7" max="7" width="11.375" style="1" customWidth="1"/>
    <col min="8" max="8" width="31.375" style="1" customWidth="1"/>
    <col min="9" max="9" width="21.5" style="1" customWidth="1"/>
    <col min="10" max="1024" width="9.875" style="1" customWidth="1"/>
  </cols>
  <sheetData>
    <row r="1" spans="3:7" ht="15" x14ac:dyDescent="0.25"/>
    <row r="2" spans="3:7" ht="15" x14ac:dyDescent="0.25"/>
    <row r="3" spans="3:7" ht="15" x14ac:dyDescent="0.25"/>
    <row r="4" spans="3:7" ht="15" x14ac:dyDescent="0.25"/>
    <row r="5" spans="3:7" ht="15" x14ac:dyDescent="0.25"/>
    <row r="6" spans="3:7" ht="15" x14ac:dyDescent="0.25">
      <c r="C6" s="24" t="s">
        <v>36</v>
      </c>
      <c r="D6" s="24"/>
      <c r="E6" s="24"/>
      <c r="F6" s="24"/>
      <c r="G6" s="24"/>
    </row>
    <row r="7" spans="3:7" ht="15" x14ac:dyDescent="0.25">
      <c r="C7" s="4" t="s">
        <v>37</v>
      </c>
      <c r="D7" s="15">
        <v>0</v>
      </c>
      <c r="E7" s="2" t="s">
        <v>6</v>
      </c>
      <c r="F7" s="2"/>
      <c r="G7" s="3"/>
    </row>
    <row r="8" spans="3:7" ht="15" x14ac:dyDescent="0.25">
      <c r="C8" s="4" t="s">
        <v>38</v>
      </c>
      <c r="D8" s="15">
        <v>0</v>
      </c>
      <c r="E8" s="2" t="s">
        <v>6</v>
      </c>
      <c r="F8" s="2"/>
      <c r="G8" s="3"/>
    </row>
    <row r="9" spans="3:7" ht="15" x14ac:dyDescent="0.25">
      <c r="C9" s="4" t="s">
        <v>39</v>
      </c>
      <c r="D9" s="4">
        <f>D7*D8</f>
        <v>0</v>
      </c>
      <c r="E9" s="2" t="s">
        <v>40</v>
      </c>
      <c r="F9" s="2"/>
      <c r="G9" s="3"/>
    </row>
    <row r="10" spans="3:7" ht="15" x14ac:dyDescent="0.25">
      <c r="C10" s="25"/>
      <c r="D10" s="25"/>
      <c r="F10" s="2"/>
      <c r="G10" s="3"/>
    </row>
    <row r="11" spans="3:7" ht="15" x14ac:dyDescent="0.25">
      <c r="C11" s="25"/>
      <c r="D11" s="25"/>
      <c r="E11" s="2"/>
      <c r="F11" s="2"/>
      <c r="G11" s="3"/>
    </row>
    <row r="12" spans="3:7" ht="15" x14ac:dyDescent="0.25">
      <c r="C12" s="25"/>
      <c r="D12" s="25"/>
      <c r="E12" s="16"/>
      <c r="F12" s="2"/>
      <c r="G12" s="3"/>
    </row>
    <row r="13" spans="3:7" ht="15" x14ac:dyDescent="0.25">
      <c r="C13" s="25"/>
      <c r="D13" s="25"/>
      <c r="E13" s="2"/>
      <c r="F13" s="2"/>
      <c r="G13" s="3"/>
    </row>
    <row r="14" spans="3:7" ht="15" x14ac:dyDescent="0.25">
      <c r="C14" s="26" t="s">
        <v>15</v>
      </c>
      <c r="D14" s="26">
        <f>D15+D16</f>
        <v>0</v>
      </c>
      <c r="E14" s="18" t="s">
        <v>10</v>
      </c>
      <c r="F14" s="2"/>
      <c r="G14" s="3"/>
    </row>
    <row r="15" spans="3:7" ht="15" x14ac:dyDescent="0.25">
      <c r="C15" s="4" t="s">
        <v>41</v>
      </c>
      <c r="D15" s="4">
        <f>D9*0.2</f>
        <v>0</v>
      </c>
      <c r="E15" s="2" t="s">
        <v>10</v>
      </c>
      <c r="F15" s="2"/>
      <c r="G15" s="3"/>
    </row>
    <row r="16" spans="3:7" ht="15" x14ac:dyDescent="0.25">
      <c r="C16" s="4" t="s">
        <v>42</v>
      </c>
      <c r="D16" s="4">
        <f>D9*0.4</f>
        <v>0</v>
      </c>
      <c r="E16" s="2" t="s">
        <v>10</v>
      </c>
      <c r="F16" s="2"/>
      <c r="G16" s="3"/>
    </row>
    <row r="17" spans="3:7" ht="15" x14ac:dyDescent="0.25">
      <c r="C17" s="4" t="s">
        <v>43</v>
      </c>
      <c r="D17" s="19">
        <v>1.5</v>
      </c>
      <c r="E17" s="2" t="s">
        <v>19</v>
      </c>
      <c r="F17" s="2"/>
      <c r="G17" s="3"/>
    </row>
    <row r="18" spans="3:7" ht="15" x14ac:dyDescent="0.25">
      <c r="C18" s="4" t="s">
        <v>44</v>
      </c>
      <c r="D18" s="19">
        <v>1.5</v>
      </c>
      <c r="E18" s="2" t="s">
        <v>19</v>
      </c>
      <c r="F18" s="2"/>
      <c r="G18" s="3"/>
    </row>
    <row r="19" spans="3:7" ht="15" x14ac:dyDescent="0.25">
      <c r="C19" s="17" t="s">
        <v>21</v>
      </c>
      <c r="D19" s="17">
        <f>SUM(D20:D21)</f>
        <v>0</v>
      </c>
      <c r="E19" s="18" t="s">
        <v>22</v>
      </c>
      <c r="F19" s="2"/>
      <c r="G19" s="3"/>
    </row>
    <row r="20" spans="3:7" ht="15" x14ac:dyDescent="0.25">
      <c r="C20" s="4" t="s">
        <v>23</v>
      </c>
      <c r="D20" s="4">
        <f>D15*D17</f>
        <v>0</v>
      </c>
      <c r="E20" s="2" t="s">
        <v>22</v>
      </c>
      <c r="F20" s="2"/>
      <c r="G20" s="3"/>
    </row>
    <row r="21" spans="3:7" ht="15" x14ac:dyDescent="0.25">
      <c r="C21" s="4" t="s">
        <v>24</v>
      </c>
      <c r="D21" s="4">
        <f>D16*D18</f>
        <v>0</v>
      </c>
      <c r="E21" s="2" t="s">
        <v>22</v>
      </c>
      <c r="F21" s="2"/>
      <c r="G21" s="3"/>
    </row>
    <row r="22" spans="3:7" ht="15" x14ac:dyDescent="0.25">
      <c r="C22" s="4"/>
      <c r="D22" s="4"/>
      <c r="E22" s="2"/>
      <c r="F22" s="2"/>
      <c r="G22" s="3"/>
    </row>
    <row r="23" spans="3:7" ht="15" x14ac:dyDescent="0.25">
      <c r="C23" s="4" t="s">
        <v>1</v>
      </c>
      <c r="D23" s="5">
        <v>0</v>
      </c>
      <c r="E23" s="2"/>
      <c r="F23" s="2"/>
      <c r="G23" s="3"/>
    </row>
    <row r="24" spans="3:7" ht="15" x14ac:dyDescent="0.25">
      <c r="C24" s="4"/>
      <c r="D24" s="4"/>
      <c r="E24" s="2"/>
      <c r="F24" s="2"/>
      <c r="G24" s="3"/>
    </row>
    <row r="25" spans="3:7" ht="30" x14ac:dyDescent="0.25">
      <c r="C25" s="4"/>
      <c r="D25" s="20" t="s">
        <v>25</v>
      </c>
      <c r="E25" s="21" t="s">
        <v>26</v>
      </c>
      <c r="F25" s="21" t="s">
        <v>27</v>
      </c>
      <c r="G25" s="21" t="s">
        <v>28</v>
      </c>
    </row>
    <row r="26" spans="3:7" ht="15" x14ac:dyDescent="0.25">
      <c r="C26" s="4" t="s">
        <v>45</v>
      </c>
      <c r="D26" s="22">
        <f>D20</f>
        <v>0</v>
      </c>
      <c r="E26" s="23">
        <v>3</v>
      </c>
      <c r="F26" s="27">
        <v>0</v>
      </c>
      <c r="G26" s="22">
        <f>D26*(E26+F26)</f>
        <v>0</v>
      </c>
    </row>
    <row r="27" spans="3:7" ht="15" x14ac:dyDescent="0.25">
      <c r="C27" s="4" t="s">
        <v>46</v>
      </c>
      <c r="D27" s="22">
        <f>D21</f>
        <v>0</v>
      </c>
      <c r="E27" s="23">
        <v>2</v>
      </c>
      <c r="F27" s="27">
        <v>0</v>
      </c>
      <c r="G27" s="22">
        <f>D27*(E27+F27)</f>
        <v>0</v>
      </c>
    </row>
    <row r="28" spans="3:7" ht="15" x14ac:dyDescent="0.25">
      <c r="C28" s="4"/>
      <c r="D28" s="4"/>
      <c r="E28" s="25"/>
      <c r="F28" s="25"/>
      <c r="G28" s="25"/>
    </row>
    <row r="29" spans="3:7" ht="15" x14ac:dyDescent="0.25">
      <c r="C29" s="6" t="s">
        <v>31</v>
      </c>
      <c r="D29" s="7">
        <f>0.02*D23</f>
        <v>0</v>
      </c>
      <c r="E29" s="25"/>
      <c r="F29" s="25"/>
      <c r="G29" s="25"/>
    </row>
    <row r="30" spans="3:7" ht="15" x14ac:dyDescent="0.25">
      <c r="C30" s="4"/>
      <c r="D30" s="4"/>
      <c r="E30" s="25"/>
      <c r="F30" s="25"/>
      <c r="G30" s="25"/>
    </row>
    <row r="31" spans="3:7" ht="15" x14ac:dyDescent="0.25">
      <c r="C31" s="10" t="s">
        <v>3</v>
      </c>
      <c r="D31" s="11">
        <f>IF(D29&lt;(G26+G27),(G26+G27),D29)</f>
        <v>0</v>
      </c>
      <c r="E31" s="25"/>
      <c r="F31" s="25"/>
      <c r="G31" s="25"/>
    </row>
  </sheetData>
  <mergeCells count="3">
    <mergeCell ref="C6:G6"/>
    <mergeCell ref="C10:D13"/>
    <mergeCell ref="E28:G31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Nueva construcción</vt:lpstr>
      <vt:lpstr>Demol. Edificio industrial</vt:lpstr>
      <vt:lpstr>Demol. Vivienda</vt:lpstr>
      <vt:lpstr>Demol. Viales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PEREZ</dc:creator>
  <cp:lastModifiedBy>PABLO PEREZ</cp:lastModifiedBy>
  <cp:revision>1</cp:revision>
  <dcterms:created xsi:type="dcterms:W3CDTF">2019-01-16T07:10:17Z</dcterms:created>
  <dcterms:modified xsi:type="dcterms:W3CDTF">2019-01-16T07:44:37Z</dcterms:modified>
</cp:coreProperties>
</file>